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<sst xmlns="http://schemas.openxmlformats.org/spreadsheetml/2006/main" count="83" uniqueCount="82">
  <si>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</si>
  <si>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</si>
  <si>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</si>
  <si>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</si>
  <si>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</si>
  <si>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</si>
  <si>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</si>
  <si>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</si>
  <si>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</si>
  <si>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</si>
  <si>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</si>
  <si>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</si>
  <si>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</si>
  <si>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</si>
  <si>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</si>
  <si>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</si>
  <si>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</si>
  <si>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</si>
  <si>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</si>
  <si>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</si>
  <si>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</si>
  <si>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</si>
  <si>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</si>
  <si>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</si>
  <si>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</si>
  <si>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</si>
  <si>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</si>
  <si>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</si>
  <si>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</si>
  <si>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</si>
  <si>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</si>
  <si>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</si>
  <si>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</si>
  <si>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</si>
  <si>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</si>
  <si>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</si>
  <si>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</si>
  <si>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</si>
  <si>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Różne formy edukacji ekologicznej</t>
  </si>
  <si>
    <t>Dział 900 – Gospodarka komunalna i ochrona środowiska</t>
  </si>
  <si>
    <t>Rozdział 90011 - Gminny Fundusz Ochrony Środowiska i Gospodarki Wodnej</t>
  </si>
  <si>
    <t>Utylizacja odpadów</t>
  </si>
  <si>
    <t>Wynagrodzenie bezosobowe - umowy zlecenia</t>
  </si>
  <si>
    <t>Selektywna zbiórka odpadów</t>
  </si>
  <si>
    <t>Dofinansowanie innych wniosków z zakresu inwestycji proekologicznych w tym dofinanwoanie modernizacjo ogrzewania</t>
  </si>
  <si>
    <t>-</t>
  </si>
  <si>
    <t xml:space="preserve">Lkwidacja nielegalnych składowisk odpadów </t>
  </si>
  <si>
    <t>Wydatki inwestycyjne jednostek budżetowych</t>
  </si>
  <si>
    <t>Plan na 2009</t>
  </si>
  <si>
    <t>Zakup  materiałów  i  wyposażenia /kosze, pojemniki  do segregacji odpadów, drzewa i krzewy, dyspergenty i środki pianotwórcze  inne materiał itp../</t>
  </si>
  <si>
    <t>Zakup przenośnej motopompy pożarniczej</t>
  </si>
  <si>
    <t>Dofinansowanie utworzenia miejsc gromadzenia odpadów komunalnych</t>
  </si>
  <si>
    <t>Różne szkolenia</t>
  </si>
  <si>
    <t>Dotacja dla dla NOR Nysa na zadanie związane z melioracją agrotechniczna dna lasu w Skorochowie</t>
  </si>
  <si>
    <t>Dofinansowanie dla Koła Łowickiego "ŁOŚ" na zadanie związanie z odbudową populacji bażanta</t>
  </si>
  <si>
    <t>Dofinansowanie zakupu worków i pojemników do selektywnej zbiórki odpadów</t>
  </si>
  <si>
    <t>zakup pojemników do selektywnej zbiórki odpadów</t>
  </si>
  <si>
    <t>Kary i grzywny osoby fizyczne</t>
  </si>
  <si>
    <t>Wydatki na zakupy inwestycyjne jednostek budżetowych</t>
  </si>
  <si>
    <t>Kary i grzywny osoby prawne</t>
  </si>
  <si>
    <t>Wpływy z różnych opłat – zgodnie z ustawą Prawo Ochrony Środowiska</t>
  </si>
  <si>
    <t>Plan na 2010</t>
  </si>
  <si>
    <t>Przewidywane wykonanie planu</t>
  </si>
  <si>
    <t>Projekty, opracowania  dot. ochrony środowiska  / park, las komunalny, pozwolenia wodnoprawne, dokumentacja z zakresu wód geotermalnych oraz inne dokumentacje</t>
  </si>
  <si>
    <t>Zakup kamery termowizyjnej z wyposażeniem do lokalizacji zagrożeń</t>
  </si>
  <si>
    <t>Montaż kolektorów słonecznych do produkcji ciepłej wody użytkowej dla potrzeb szpitala w Nysie</t>
  </si>
  <si>
    <t>Dofinansowanie zakupu pojemników do selektywnej zbiórki odpadów</t>
  </si>
  <si>
    <t>Wydatki na inwestycje funduszy celowych</t>
  </si>
  <si>
    <t>6120</t>
  </si>
  <si>
    <t>Zakup motopompy pożarniczej</t>
  </si>
  <si>
    <t>Modernizacja ogrzewania w Wiejskim Domu Kultury w Złotogłowicach wraz z przyłączami</t>
  </si>
  <si>
    <t>Zakup pojemników do selektywnej zbiórki odpadów</t>
  </si>
  <si>
    <t>Pielęgnacja i wycinka drzewostanu, utrzymanie gminnych terenów zielonych w tym nasadzenia drzew i krzewów oraz utrzymanie gminnych terenów leśnych, utrzymanie terenu nieczynnego gminnego składowiska odpadów w Goświnowicach</t>
  </si>
  <si>
    <t>Modernizacja ogrzewania w Wiejskim Domu Kultury w Lipowej wraz z przyłączami</t>
  </si>
  <si>
    <t>Modernizacja ogrzewania w Wiejskim Domu Kultury w Kopernikach wraz z przyłączami</t>
  </si>
  <si>
    <t>„Koserwacja, bieżące utrzymanie rowów i innych urządzeń wodnych na terenie  miasta i gminy Nysa”</t>
  </si>
  <si>
    <t xml:space="preserve">Zakup  usług remontowych </t>
  </si>
  <si>
    <t>Remont rowów i innych urządzeń wodnych na terenie  miasta i gminy Nysa”</t>
  </si>
  <si>
    <t xml:space="preserve">Załącznik Nr 8 </t>
  </si>
  <si>
    <t>Rady Miejskiej w Nysie</t>
  </si>
  <si>
    <t>do uchwały Nr XL/622/09</t>
  </si>
  <si>
    <t>z dnia 29 grudnia 2009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</si>
</sst>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  <numFmt numFmtId="177" formatCode="_-* #,##0.0\ &quot;zł&quot;_-;\-* #,##0.0\ &quot;zł&quot;_-;_-* &quot;-&quot;\ &quot;zł&quot;_-;_-@_-"/>
    <numFmt numFmtId="178" formatCode="_-* #,##0.00\ &quot;zł&quot;_-;\-* #,##0.00\ &quot;zł&quot;_-;_-* &quot;-&quot;\ &quot;zł&quot;_-;_-@_-"/>
    <numFmt numFmtId="179" formatCode="_-* #,##0.000\ &quot;zł&quot;_-;\-* #,##0.000\ &quot;zł&quot;_-;_-* &quot;-&quot;\ &quot;zł&quot;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78" fontId="2" fillId="0" borderId="1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78" fontId="2" fillId="0" borderId="1" xfId="0" applyNumberFormat="1" applyFont="1" applyBorder="1" applyAlignment="1">
      <alignment vertical="top"/>
    </xf>
    <xf numFmtId="178" fontId="2" fillId="0" borderId="6" xfId="0" applyNumberFormat="1" applyFont="1" applyFill="1" applyBorder="1" applyAlignment="1">
      <alignment vertical="top"/>
    </xf>
    <xf numFmtId="178" fontId="2" fillId="0" borderId="6" xfId="0" applyNumberFormat="1" applyFont="1" applyBorder="1" applyAlignment="1">
      <alignment vertical="top"/>
    </xf>
    <xf numFmtId="178" fontId="2" fillId="0" borderId="4" xfId="0" applyNumberFormat="1" applyFont="1" applyFill="1" applyBorder="1" applyAlignment="1">
      <alignment vertical="top"/>
    </xf>
    <xf numFmtId="178" fontId="2" fillId="0" borderId="3" xfId="0" applyNumberFormat="1" applyFont="1" applyFill="1" applyBorder="1" applyAlignment="1">
      <alignment vertical="top"/>
    </xf>
    <xf numFmtId="178" fontId="2" fillId="0" borderId="19" xfId="0" applyNumberFormat="1" applyFont="1" applyFill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2" fillId="0" borderId="20" xfId="0" applyNumberFormat="1" applyFont="1" applyBorder="1" applyAlignment="1">
      <alignment vertical="top"/>
    </xf>
    <xf numFmtId="178" fontId="1" fillId="0" borderId="1" xfId="0" applyNumberFormat="1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  <xf numFmtId="178" fontId="2" fillId="0" borderId="20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78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78" fontId="2" fillId="0" borderId="22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78" fontId="2" fillId="0" borderId="2" xfId="0" applyNumberFormat="1" applyFont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178" fontId="2" fillId="0" borderId="3" xfId="0" applyNumberFormat="1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78" fontId="2" fillId="0" borderId="22" xfId="0" applyNumberFormat="1" applyFont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78" fontId="2" fillId="0" borderId="4" xfId="0" applyNumberFormat="1" applyFont="1" applyBorder="1" applyAlignment="1">
      <alignment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178" fontId="2" fillId="0" borderId="25" xfId="0" applyNumberFormat="1" applyFont="1" applyFill="1" applyBorder="1" applyAlignment="1">
      <alignment vertical="top"/>
    </xf>
    <xf numFmtId="178" fontId="1" fillId="0" borderId="1" xfId="0" applyNumberFormat="1" applyFont="1" applyFill="1" applyBorder="1" applyAlignment="1">
      <alignment vertical="top"/>
    </xf>
    <xf numFmtId="0" fontId="2" fillId="0" borderId="2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2" fontId="2" fillId="0" borderId="1" xfId="0" applyNumberFormat="1" applyFont="1" applyBorder="1" applyAlignment="1">
      <alignment horizontal="center" vertical="top"/>
    </xf>
    <xf numFmtId="42" fontId="2" fillId="0" borderId="1" xfId="0" applyNumberFormat="1" applyFont="1" applyBorder="1" applyAlignment="1">
      <alignment vertical="top"/>
    </xf>
    <xf numFmtId="42" fontId="2" fillId="0" borderId="22" xfId="0" applyNumberFormat="1" applyFont="1" applyFill="1" applyBorder="1" applyAlignment="1">
      <alignment vertical="top"/>
    </xf>
    <xf numFmtId="42" fontId="2" fillId="0" borderId="4" xfId="0" applyNumberFormat="1" applyFont="1" applyFill="1" applyBorder="1" applyAlignment="1">
      <alignment vertical="top"/>
    </xf>
    <xf numFmtId="42" fontId="2" fillId="0" borderId="3" xfId="0" applyNumberFormat="1" applyFont="1" applyFill="1" applyBorder="1" applyAlignment="1">
      <alignment vertical="top"/>
    </xf>
    <xf numFmtId="42" fontId="2" fillId="0" borderId="25" xfId="0" applyNumberFormat="1" applyFont="1" applyFill="1" applyBorder="1" applyAlignment="1">
      <alignment vertical="top"/>
    </xf>
    <xf numFmtId="42" fontId="2" fillId="0" borderId="1" xfId="0" applyNumberFormat="1" applyFont="1" applyFill="1" applyBorder="1" applyAlignment="1">
      <alignment vertical="top"/>
    </xf>
    <xf numFmtId="42" fontId="1" fillId="0" borderId="4" xfId="0" applyNumberFormat="1" applyFont="1" applyBorder="1" applyAlignment="1">
      <alignment vertical="top"/>
    </xf>
    <xf numFmtId="178" fontId="1" fillId="0" borderId="4" xfId="0" applyNumberFormat="1" applyFont="1" applyBorder="1" applyAlignment="1">
      <alignment vertical="top"/>
    </xf>
    <xf numFmtId="0" fontId="2" fillId="0" borderId="2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178" fontId="1" fillId="0" borderId="15" xfId="0" applyNumberFormat="1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42" fontId="2" fillId="0" borderId="15" xfId="0" applyNumberFormat="1" applyFont="1" applyBorder="1" applyAlignment="1">
      <alignment vertical="top"/>
    </xf>
    <xf numFmtId="0" fontId="1" fillId="0" borderId="0" xfId="0" applyFont="1" applyFill="1" applyBorder="1" applyAlignment="1">
      <alignment/>
    </xf>
    <xf numFmtId="178" fontId="1" fillId="0" borderId="0" xfId="0" applyNumberFormat="1" applyFont="1" applyBorder="1" applyAlignment="1">
      <alignment horizontal="center" vertical="top"/>
    </xf>
    <xf numFmtId="178" fontId="1" fillId="0" borderId="20" xfId="0" applyNumberFormat="1" applyFont="1" applyBorder="1" applyAlignment="1">
      <alignment vertical="top"/>
    </xf>
    <xf numFmtId="0" fontId="2" fillId="0" borderId="2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8" fontId="1" fillId="0" borderId="16" xfId="0" applyNumberFormat="1" applyFont="1" applyBorder="1" applyAlignment="1">
      <alignment vertical="top"/>
    </xf>
    <xf numFmtId="0" fontId="2" fillId="0" borderId="28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2" fontId="1" fillId="0" borderId="4" xfId="0" applyNumberFormat="1" applyFont="1" applyBorder="1" applyAlignment="1">
      <alignment vertical="top"/>
    </xf>
    <xf numFmtId="42" fontId="1" fillId="0" borderId="1" xfId="0" applyNumberFormat="1" applyFont="1" applyBorder="1" applyAlignment="1">
      <alignment vertical="top"/>
    </xf>
    <xf numFmtId="42" fontId="1" fillId="0" borderId="3" xfId="0" applyNumberFormat="1" applyFont="1" applyBorder="1" applyAlignment="1">
      <alignment vertical="top"/>
    </xf>
    <xf numFmtId="178" fontId="2" fillId="0" borderId="2" xfId="0" applyNumberFormat="1" applyFont="1" applyBorder="1" applyAlignment="1">
      <alignment horizontal="center" vertical="top"/>
    </xf>
    <xf numFmtId="178" fontId="2" fillId="0" borderId="20" xfId="0" applyNumberFormat="1" applyFont="1" applyBorder="1" applyAlignment="1">
      <alignment horizontal="center" vertical="top"/>
    </xf>
    <xf numFmtId="41" fontId="2" fillId="0" borderId="26" xfId="0" applyNumberFormat="1" applyFont="1" applyBorder="1" applyAlignment="1">
      <alignment horizontal="center" vertical="top" wrapText="1"/>
    </xf>
    <xf numFmtId="41" fontId="2" fillId="0" borderId="8" xfId="0" applyNumberFormat="1" applyFont="1" applyBorder="1" applyAlignment="1">
      <alignment horizontal="center" vertical="top" wrapText="1"/>
    </xf>
    <xf numFmtId="178" fontId="1" fillId="0" borderId="4" xfId="0" applyNumberFormat="1" applyFont="1" applyBorder="1" applyAlignment="1">
      <alignment vertical="top"/>
    </xf>
    <xf numFmtId="178" fontId="1" fillId="0" borderId="1" xfId="0" applyNumberFormat="1" applyFont="1" applyBorder="1" applyAlignment="1">
      <alignment vertical="top"/>
    </xf>
    <xf numFmtId="178" fontId="1" fillId="0" borderId="3" xfId="0" applyNumberFormat="1" applyFont="1" applyBorder="1" applyAlignment="1">
      <alignment vertical="top"/>
    </xf>
    <xf numFmtId="178" fontId="1" fillId="0" borderId="19" xfId="0" applyNumberFormat="1" applyFont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1" fillId="0" borderId="20" xfId="0" applyNumberFormat="1" applyFont="1" applyBorder="1" applyAlignment="1">
      <alignment vertical="top"/>
    </xf>
    <xf numFmtId="178" fontId="1" fillId="0" borderId="2" xfId="0" applyNumberFormat="1" applyFont="1" applyFill="1" applyBorder="1" applyAlignment="1">
      <alignment vertical="top"/>
    </xf>
    <xf numFmtId="0" fontId="2" fillId="0" borderId="2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41" fontId="2" fillId="0" borderId="34" xfId="0" applyNumberFormat="1" applyFont="1" applyBorder="1" applyAlignment="1">
      <alignment horizontal="center" vertical="top" wrapText="1"/>
    </xf>
    <xf numFmtId="41" fontId="2" fillId="0" borderId="27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workbookViewId="0" topLeftCell="A1">
      <selection activeCell="A1" sqref="A1:E6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53.140625" style="1" customWidth="1"/>
    <col min="4" max="4" width="9.421875" style="1" customWidth="1"/>
    <col min="5" max="5" width="14.57421875" style="1" customWidth="1"/>
    <col min="6" max="6" width="16.57421875" style="1" customWidth="1"/>
    <col min="7" max="7" width="14.57421875" style="1" customWidth="1"/>
    <col min="8" max="10" width="9.140625" style="1" customWidth="1"/>
    <col min="11" max="11" width="21.57421875" style="1" customWidth="1"/>
    <col min="12" max="16384" width="9.140625" style="1" customWidth="1"/>
  </cols>
  <sheetData>
    <row r="1" spans="1:7" ht="12.75">
      <c r="A1" s="109"/>
      <c r="B1" s="110"/>
      <c r="C1" s="110"/>
      <c r="D1" s="110"/>
      <c r="E1" s="110"/>
      <c r="F1" s="113"/>
      <c r="G1" s="113"/>
    </row>
    <row r="2" spans="1:7" ht="12.75">
      <c r="A2" s="110"/>
      <c r="B2" s="110"/>
      <c r="C2" s="110"/>
      <c r="D2" s="110"/>
      <c r="E2" s="110"/>
      <c r="F2" s="113"/>
      <c r="G2" s="113"/>
    </row>
    <row r="3" spans="1:6" ht="12.75">
      <c r="A3" s="110"/>
      <c r="B3" s="110"/>
      <c r="C3" s="110"/>
      <c r="D3" s="110"/>
      <c r="E3" s="110"/>
      <c r="F3" s="1" t="s">
        <v>78</v>
      </c>
    </row>
    <row r="4" spans="1:6" ht="12.75">
      <c r="A4" s="110"/>
      <c r="B4" s="110"/>
      <c r="C4" s="110"/>
      <c r="D4" s="110"/>
      <c r="E4" s="110"/>
      <c r="F4" s="1" t="s">
        <v>80</v>
      </c>
    </row>
    <row r="5" spans="1:7" ht="12.75">
      <c r="A5" s="110"/>
      <c r="B5" s="110"/>
      <c r="C5" s="110"/>
      <c r="D5" s="110"/>
      <c r="E5" s="110"/>
      <c r="F5" s="108" t="s">
        <v>79</v>
      </c>
      <c r="G5" s="108"/>
    </row>
    <row r="6" spans="1:7" ht="12.75">
      <c r="A6" s="110"/>
      <c r="B6" s="110"/>
      <c r="C6" s="110"/>
      <c r="D6" s="110"/>
      <c r="E6" s="110"/>
      <c r="F6" s="108" t="s">
        <v>81</v>
      </c>
      <c r="G6" s="108"/>
    </row>
    <row r="7" spans="1:7" ht="12" customHeight="1">
      <c r="A7" s="109"/>
      <c r="B7" s="109"/>
      <c r="C7" s="114" t="s">
        <v>39</v>
      </c>
      <c r="D7" s="110"/>
      <c r="E7" s="111"/>
      <c r="F7" s="110"/>
      <c r="G7" s="110"/>
    </row>
    <row r="8" spans="1:7" ht="13.5" customHeight="1">
      <c r="A8" s="109"/>
      <c r="B8" s="109"/>
      <c r="C8" s="114" t="s">
        <v>40</v>
      </c>
      <c r="D8" s="110"/>
      <c r="E8" s="110"/>
      <c r="F8" s="110"/>
      <c r="G8" s="110"/>
    </row>
    <row r="9" spans="1:7" ht="12.75" customHeight="1">
      <c r="A9" s="109"/>
      <c r="B9" s="110"/>
      <c r="C9" s="110"/>
      <c r="D9" s="110"/>
      <c r="E9" s="110"/>
      <c r="F9" s="110"/>
      <c r="G9" s="110"/>
    </row>
    <row r="10" spans="1:7" ht="20.25" customHeight="1" thickBot="1">
      <c r="A10" s="112"/>
      <c r="B10" s="112"/>
      <c r="C10" s="112"/>
      <c r="D10" s="112"/>
      <c r="E10" s="112"/>
      <c r="F10" s="112"/>
      <c r="G10" s="112"/>
    </row>
    <row r="11" spans="1:7" ht="13.5" customHeight="1">
      <c r="A11" s="136" t="s">
        <v>0</v>
      </c>
      <c r="B11" s="136"/>
      <c r="C11" s="136" t="s">
        <v>1</v>
      </c>
      <c r="D11" s="136" t="s">
        <v>2</v>
      </c>
      <c r="E11" s="142" t="s">
        <v>48</v>
      </c>
      <c r="F11" s="120" t="s">
        <v>62</v>
      </c>
      <c r="G11" s="120" t="s">
        <v>61</v>
      </c>
    </row>
    <row r="12" spans="1:7" ht="13.5" thickBot="1">
      <c r="A12" s="137"/>
      <c r="B12" s="137"/>
      <c r="C12" s="137"/>
      <c r="D12" s="137"/>
      <c r="E12" s="143"/>
      <c r="F12" s="121"/>
      <c r="G12" s="121"/>
    </row>
    <row r="13" spans="1:7" ht="13.5" thickBot="1">
      <c r="A13" s="18">
        <v>1</v>
      </c>
      <c r="B13" s="18">
        <v>2</v>
      </c>
      <c r="C13" s="18">
        <v>3</v>
      </c>
      <c r="D13" s="18">
        <v>4</v>
      </c>
      <c r="E13" s="71">
        <v>5</v>
      </c>
      <c r="F13" s="71">
        <v>6</v>
      </c>
      <c r="G13" s="72">
        <v>7</v>
      </c>
    </row>
    <row r="14" spans="1:11" s="4" customFormat="1" ht="31.5" customHeight="1" thickBot="1">
      <c r="A14" s="129" t="s">
        <v>3</v>
      </c>
      <c r="B14" s="76"/>
      <c r="C14" s="12" t="s">
        <v>4</v>
      </c>
      <c r="D14" s="77"/>
      <c r="E14" s="57">
        <f>E15+E16-E17</f>
        <v>539117.6799999999</v>
      </c>
      <c r="F14" s="57">
        <f>F15+F16-F17</f>
        <v>539117.6799999999</v>
      </c>
      <c r="G14" s="86">
        <f>G15+G16-G17</f>
        <v>688144.2</v>
      </c>
      <c r="K14" s="100"/>
    </row>
    <row r="15" spans="1:11" ht="15" customHeight="1">
      <c r="A15" s="130"/>
      <c r="B15" s="73">
        <v>1</v>
      </c>
      <c r="C15" s="74" t="s">
        <v>5</v>
      </c>
      <c r="D15" s="74"/>
      <c r="E15" s="75">
        <v>491100.48</v>
      </c>
      <c r="F15" s="75">
        <v>491100.48</v>
      </c>
      <c r="G15" s="84">
        <v>638727</v>
      </c>
      <c r="K15" s="101"/>
    </row>
    <row r="16" spans="1:11" ht="12.75">
      <c r="A16" s="130"/>
      <c r="B16" s="32">
        <v>2</v>
      </c>
      <c r="C16" s="3" t="s">
        <v>6</v>
      </c>
      <c r="D16" s="3"/>
      <c r="E16" s="41">
        <v>49417.2</v>
      </c>
      <c r="F16" s="41">
        <v>49417.2</v>
      </c>
      <c r="G16" s="85">
        <v>49417.2</v>
      </c>
      <c r="K16" s="53"/>
    </row>
    <row r="17" spans="1:11" ht="16.5" customHeight="1" thickBot="1">
      <c r="A17" s="131"/>
      <c r="B17" s="33">
        <v>3</v>
      </c>
      <c r="C17" s="14" t="s">
        <v>7</v>
      </c>
      <c r="D17" s="14"/>
      <c r="E17" s="65">
        <v>1400</v>
      </c>
      <c r="F17" s="65">
        <v>1400</v>
      </c>
      <c r="G17" s="65">
        <v>0</v>
      </c>
      <c r="K17" s="53"/>
    </row>
    <row r="18" spans="1:7" s="4" customFormat="1" ht="13.5" thickBot="1">
      <c r="A18" s="129" t="s">
        <v>8</v>
      </c>
      <c r="B18" s="27"/>
      <c r="C18" s="58" t="s">
        <v>9</v>
      </c>
      <c r="D18" s="13"/>
      <c r="E18" s="57">
        <f>SUM(E19:E25)</f>
        <v>1318729.91</v>
      </c>
      <c r="F18" s="57">
        <f>SUM(F19:F25)</f>
        <v>1318729.91</v>
      </c>
      <c r="G18" s="57">
        <f>SUM(G19:G25)</f>
        <v>1321000</v>
      </c>
    </row>
    <row r="19" spans="1:7" ht="30" customHeight="1">
      <c r="A19" s="130"/>
      <c r="B19" s="69">
        <v>1</v>
      </c>
      <c r="C19" s="24" t="s">
        <v>60</v>
      </c>
      <c r="D19" s="132">
        <v>69</v>
      </c>
      <c r="E19" s="122">
        <v>1300000</v>
      </c>
      <c r="F19" s="122">
        <v>1300000</v>
      </c>
      <c r="G19" s="122">
        <v>1300000</v>
      </c>
    </row>
    <row r="20" spans="1:7" ht="27" customHeight="1">
      <c r="A20" s="130"/>
      <c r="B20" s="69"/>
      <c r="C20" s="21" t="s">
        <v>10</v>
      </c>
      <c r="D20" s="132"/>
      <c r="E20" s="123"/>
      <c r="F20" s="123"/>
      <c r="G20" s="123"/>
    </row>
    <row r="21" spans="1:7" ht="19.5" customHeight="1">
      <c r="A21" s="130"/>
      <c r="B21" s="69"/>
      <c r="C21" s="21" t="s">
        <v>11</v>
      </c>
      <c r="D21" s="132"/>
      <c r="E21" s="123"/>
      <c r="F21" s="123"/>
      <c r="G21" s="123"/>
    </row>
    <row r="22" spans="1:7" ht="42" customHeight="1">
      <c r="A22" s="130"/>
      <c r="B22" s="69"/>
      <c r="C22" s="21" t="s">
        <v>12</v>
      </c>
      <c r="D22" s="132"/>
      <c r="E22" s="123"/>
      <c r="F22" s="123"/>
      <c r="G22" s="123"/>
    </row>
    <row r="23" spans="1:7" ht="59.25" customHeight="1" thickBot="1">
      <c r="A23" s="130"/>
      <c r="B23" s="70"/>
      <c r="C23" s="22" t="s">
        <v>13</v>
      </c>
      <c r="D23" s="132"/>
      <c r="E23" s="124"/>
      <c r="F23" s="124"/>
      <c r="G23" s="124"/>
    </row>
    <row r="24" spans="1:7" ht="18" customHeight="1" thickBot="1">
      <c r="A24" s="130"/>
      <c r="B24" s="31">
        <v>2</v>
      </c>
      <c r="C24" s="66" t="s">
        <v>57</v>
      </c>
      <c r="D24" s="67">
        <v>57</v>
      </c>
      <c r="E24" s="68">
        <v>17729.91</v>
      </c>
      <c r="F24" s="68">
        <v>17729.91</v>
      </c>
      <c r="G24" s="68">
        <v>20000</v>
      </c>
    </row>
    <row r="25" spans="1:7" ht="13.5" thickBot="1">
      <c r="A25" s="131"/>
      <c r="B25" s="30">
        <v>3</v>
      </c>
      <c r="C25" s="66" t="s">
        <v>59</v>
      </c>
      <c r="D25" s="67">
        <v>58</v>
      </c>
      <c r="E25" s="68">
        <v>1000</v>
      </c>
      <c r="F25" s="68">
        <v>1000</v>
      </c>
      <c r="G25" s="68">
        <v>1000</v>
      </c>
    </row>
    <row r="26" spans="1:7" s="4" customFormat="1" ht="23.25" customHeight="1" thickBot="1">
      <c r="A26" s="31" t="s">
        <v>14</v>
      </c>
      <c r="B26" s="31"/>
      <c r="C26" s="28" t="s">
        <v>15</v>
      </c>
      <c r="D26" s="10"/>
      <c r="E26" s="44">
        <f>E14+E18</f>
        <v>1857847.5899999999</v>
      </c>
      <c r="F26" s="44">
        <f>F14+F18</f>
        <v>1857847.5899999999</v>
      </c>
      <c r="G26" s="87">
        <f>G14+G18</f>
        <v>2009144.2</v>
      </c>
    </row>
    <row r="27" spans="1:7" s="4" customFormat="1" ht="24.75" customHeight="1" thickBot="1">
      <c r="A27" s="82" t="s">
        <v>16</v>
      </c>
      <c r="B27" s="19"/>
      <c r="C27" s="29" t="s">
        <v>17</v>
      </c>
      <c r="D27" s="9"/>
      <c r="E27" s="45">
        <f>E28+E29+E30+E31+E43+E48+E51+E58+E62+E41+E56</f>
        <v>1808429.91</v>
      </c>
      <c r="F27" s="45">
        <f>F28+F29+F30+F31+F43+F48+F51+F58+F62+F41+F56</f>
        <v>1169703.3900000001</v>
      </c>
      <c r="G27" s="88">
        <f>G28+G29+G30+G31+G43+G48+G51+G58+G62+G41+G56+G68+G39</f>
        <v>1959727</v>
      </c>
    </row>
    <row r="28" spans="1:7" s="4" customFormat="1" ht="18" customHeight="1" thickBot="1">
      <c r="A28" s="69"/>
      <c r="B28" s="11">
        <v>1</v>
      </c>
      <c r="C28" s="12" t="s">
        <v>42</v>
      </c>
      <c r="D28" s="13">
        <v>4170</v>
      </c>
      <c r="E28" s="42">
        <v>3000</v>
      </c>
      <c r="F28" s="42">
        <v>3000</v>
      </c>
      <c r="G28" s="42">
        <v>3000</v>
      </c>
    </row>
    <row r="29" spans="1:7" s="4" customFormat="1" ht="41.25" customHeight="1" thickBot="1">
      <c r="A29" s="69"/>
      <c r="B29" s="11">
        <v>2</v>
      </c>
      <c r="C29" s="12" t="s">
        <v>49</v>
      </c>
      <c r="D29" s="13">
        <v>4210</v>
      </c>
      <c r="E29" s="42">
        <v>250000</v>
      </c>
      <c r="F29" s="42">
        <v>100000</v>
      </c>
      <c r="G29" s="42">
        <v>100000</v>
      </c>
    </row>
    <row r="30" spans="1:7" s="4" customFormat="1" ht="36.75" customHeight="1" thickBot="1">
      <c r="A30" s="69"/>
      <c r="B30" s="11">
        <v>3</v>
      </c>
      <c r="C30" s="12" t="s">
        <v>18</v>
      </c>
      <c r="D30" s="13">
        <v>4240</v>
      </c>
      <c r="E30" s="42">
        <v>5000</v>
      </c>
      <c r="F30" s="42">
        <v>5000</v>
      </c>
      <c r="G30" s="42">
        <v>5000</v>
      </c>
    </row>
    <row r="31" spans="1:7" s="4" customFormat="1" ht="18.75" customHeight="1" thickBot="1">
      <c r="A31" s="69"/>
      <c r="B31" s="129">
        <v>4</v>
      </c>
      <c r="C31" s="25" t="s">
        <v>19</v>
      </c>
      <c r="D31" s="31">
        <v>4300</v>
      </c>
      <c r="E31" s="46">
        <f>SUM(E32:E38)</f>
        <v>783727</v>
      </c>
      <c r="F31" s="46">
        <f>SUM(F32:F38)</f>
        <v>500000</v>
      </c>
      <c r="G31" s="46">
        <f>SUM(G32:G38)</f>
        <v>750727</v>
      </c>
    </row>
    <row r="32" spans="1:7" ht="32.25" customHeight="1">
      <c r="A32" s="69"/>
      <c r="B32" s="130"/>
      <c r="C32" s="20" t="s">
        <v>75</v>
      </c>
      <c r="D32" s="133"/>
      <c r="E32" s="125">
        <v>783727</v>
      </c>
      <c r="F32" s="125">
        <v>500000</v>
      </c>
      <c r="G32" s="125">
        <v>750727</v>
      </c>
    </row>
    <row r="33" spans="1:7" ht="60.75" customHeight="1">
      <c r="A33" s="69"/>
      <c r="B33" s="130"/>
      <c r="C33" s="21" t="s">
        <v>72</v>
      </c>
      <c r="D33" s="134"/>
      <c r="E33" s="126"/>
      <c r="F33" s="126"/>
      <c r="G33" s="126"/>
    </row>
    <row r="34" spans="1:7" ht="40.5" customHeight="1">
      <c r="A34" s="69"/>
      <c r="B34" s="130"/>
      <c r="C34" s="21" t="s">
        <v>63</v>
      </c>
      <c r="D34" s="134"/>
      <c r="E34" s="126"/>
      <c r="F34" s="126"/>
      <c r="G34" s="126"/>
    </row>
    <row r="35" spans="1:7" ht="18.75" customHeight="1">
      <c r="A35" s="69"/>
      <c r="B35" s="130"/>
      <c r="C35" s="21" t="s">
        <v>41</v>
      </c>
      <c r="D35" s="134"/>
      <c r="E35" s="126"/>
      <c r="F35" s="126"/>
      <c r="G35" s="126"/>
    </row>
    <row r="36" spans="1:7" ht="18.75" customHeight="1">
      <c r="A36" s="69"/>
      <c r="B36" s="130"/>
      <c r="C36" s="21" t="s">
        <v>43</v>
      </c>
      <c r="D36" s="134"/>
      <c r="E36" s="126"/>
      <c r="F36" s="126"/>
      <c r="G36" s="126"/>
    </row>
    <row r="37" spans="1:7" ht="18.75" customHeight="1">
      <c r="A37" s="69"/>
      <c r="B37" s="130"/>
      <c r="C37" s="21" t="s">
        <v>46</v>
      </c>
      <c r="D37" s="134"/>
      <c r="E37" s="126"/>
      <c r="F37" s="126"/>
      <c r="G37" s="126"/>
    </row>
    <row r="38" spans="1:7" ht="18" customHeight="1" thickBot="1">
      <c r="A38" s="69"/>
      <c r="B38" s="131"/>
      <c r="C38" s="22" t="s">
        <v>38</v>
      </c>
      <c r="D38" s="135"/>
      <c r="E38" s="127"/>
      <c r="F38" s="127"/>
      <c r="G38" s="127"/>
    </row>
    <row r="39" spans="1:7" ht="18" customHeight="1" thickBot="1">
      <c r="A39" s="69"/>
      <c r="B39" s="93">
        <v>5</v>
      </c>
      <c r="C39" s="106" t="s">
        <v>76</v>
      </c>
      <c r="D39" s="30">
        <v>4270</v>
      </c>
      <c r="E39" s="105">
        <v>0</v>
      </c>
      <c r="F39" s="102">
        <v>0</v>
      </c>
      <c r="G39" s="48">
        <f>SUM(G40)</f>
        <v>50000</v>
      </c>
    </row>
    <row r="40" spans="1:7" ht="24.75" customHeight="1" thickBot="1">
      <c r="A40" s="69"/>
      <c r="B40" s="103"/>
      <c r="C40" s="107" t="s">
        <v>77</v>
      </c>
      <c r="D40" s="104"/>
      <c r="E40" s="102"/>
      <c r="F40" s="102"/>
      <c r="G40" s="102">
        <v>50000</v>
      </c>
    </row>
    <row r="41" spans="1:7" ht="18" customHeight="1" thickBot="1">
      <c r="A41" s="69"/>
      <c r="B41" s="23">
        <v>6</v>
      </c>
      <c r="C41" s="35" t="s">
        <v>26</v>
      </c>
      <c r="D41" s="36">
        <v>4700</v>
      </c>
      <c r="E41" s="48">
        <f>SUM(E42)</f>
        <v>6000</v>
      </c>
      <c r="F41" s="48">
        <f>SUM(F42)</f>
        <v>6000</v>
      </c>
      <c r="G41" s="48">
        <f>SUM(G42)</f>
        <v>6000</v>
      </c>
    </row>
    <row r="42" spans="1:7" ht="18" customHeight="1" thickBot="1">
      <c r="A42" s="69"/>
      <c r="B42" s="37"/>
      <c r="C42" s="61" t="s">
        <v>52</v>
      </c>
      <c r="D42" s="62"/>
      <c r="E42" s="63">
        <v>6000</v>
      </c>
      <c r="F42" s="63">
        <v>6000</v>
      </c>
      <c r="G42" s="63">
        <v>6000</v>
      </c>
    </row>
    <row r="43" spans="1:7" s="4" customFormat="1" ht="42" customHeight="1" thickBot="1">
      <c r="A43" s="69"/>
      <c r="B43" s="129">
        <v>7</v>
      </c>
      <c r="C43" s="64" t="s">
        <v>20</v>
      </c>
      <c r="D43" s="50">
        <v>2440</v>
      </c>
      <c r="E43" s="57">
        <f>SUM(E44:E47)</f>
        <v>40000</v>
      </c>
      <c r="F43" s="57">
        <f>SUM(F44:F47)</f>
        <v>40000</v>
      </c>
      <c r="G43" s="57">
        <f>SUM(G44:G47)</f>
        <v>40000</v>
      </c>
    </row>
    <row r="44" spans="1:7" ht="28.5" customHeight="1">
      <c r="A44" s="69"/>
      <c r="B44" s="130"/>
      <c r="C44" s="24" t="s">
        <v>21</v>
      </c>
      <c r="D44" s="134"/>
      <c r="E44" s="128">
        <v>40000</v>
      </c>
      <c r="F44" s="128">
        <v>40000</v>
      </c>
      <c r="G44" s="128">
        <v>40000</v>
      </c>
    </row>
    <row r="45" spans="1:7" ht="28.5" customHeight="1">
      <c r="A45" s="69"/>
      <c r="B45" s="130"/>
      <c r="C45" s="22" t="s">
        <v>22</v>
      </c>
      <c r="D45" s="134"/>
      <c r="E45" s="128"/>
      <c r="F45" s="128"/>
      <c r="G45" s="128"/>
    </row>
    <row r="46" spans="1:7" ht="37.5" customHeight="1">
      <c r="A46" s="69"/>
      <c r="B46" s="130"/>
      <c r="C46" s="39" t="s">
        <v>53</v>
      </c>
      <c r="D46" s="134"/>
      <c r="E46" s="128"/>
      <c r="F46" s="128"/>
      <c r="G46" s="128"/>
    </row>
    <row r="47" spans="1:7" ht="39.75" customHeight="1" thickBot="1">
      <c r="A47" s="69"/>
      <c r="B47" s="131"/>
      <c r="C47" s="40" t="s">
        <v>54</v>
      </c>
      <c r="D47" s="134"/>
      <c r="E47" s="128"/>
      <c r="F47" s="128"/>
      <c r="G47" s="128"/>
    </row>
    <row r="48" spans="1:7" s="4" customFormat="1" ht="45.75" customHeight="1" thickBot="1">
      <c r="A48" s="69"/>
      <c r="B48" s="129">
        <v>8</v>
      </c>
      <c r="C48" s="59" t="s">
        <v>23</v>
      </c>
      <c r="D48" s="60" t="s">
        <v>24</v>
      </c>
      <c r="E48" s="57">
        <f>E49+E50</f>
        <v>205000</v>
      </c>
      <c r="F48" s="57">
        <f>F49+F50</f>
        <v>105000</v>
      </c>
      <c r="G48" s="57">
        <f>G49+G50</f>
        <v>105000</v>
      </c>
    </row>
    <row r="49" spans="1:7" s="4" customFormat="1" ht="45.75" customHeight="1">
      <c r="A49" s="69"/>
      <c r="B49" s="138"/>
      <c r="C49" s="51" t="s">
        <v>55</v>
      </c>
      <c r="D49" s="10"/>
      <c r="E49" s="44">
        <v>200000</v>
      </c>
      <c r="F49" s="44">
        <v>100000</v>
      </c>
      <c r="G49" s="44">
        <v>100000</v>
      </c>
    </row>
    <row r="50" spans="1:7" ht="19.5" customHeight="1" thickBot="1">
      <c r="A50" s="69"/>
      <c r="B50" s="131"/>
      <c r="C50" s="26" t="s">
        <v>25</v>
      </c>
      <c r="D50" s="8"/>
      <c r="E50" s="47">
        <v>5000</v>
      </c>
      <c r="F50" s="47">
        <v>5000</v>
      </c>
      <c r="G50" s="47">
        <v>5000</v>
      </c>
    </row>
    <row r="51" spans="1:7" ht="19.5" customHeight="1" thickBot="1">
      <c r="A51" s="69"/>
      <c r="B51" s="129">
        <v>9</v>
      </c>
      <c r="C51" s="15" t="s">
        <v>47</v>
      </c>
      <c r="D51" s="16">
        <v>6050</v>
      </c>
      <c r="E51" s="43">
        <f>SUM(E52)</f>
        <v>210000</v>
      </c>
      <c r="F51" s="43">
        <f>SUM(F52)</f>
        <v>210000</v>
      </c>
      <c r="G51" s="43">
        <f>SUM(G52)</f>
        <v>510000</v>
      </c>
    </row>
    <row r="52" spans="1:7" ht="29.25" customHeight="1">
      <c r="A52" s="69"/>
      <c r="B52" s="130"/>
      <c r="C52" s="3" t="s">
        <v>70</v>
      </c>
      <c r="D52" s="132"/>
      <c r="E52" s="118">
        <v>210000</v>
      </c>
      <c r="F52" s="118">
        <v>210000</v>
      </c>
      <c r="G52" s="118">
        <v>510000</v>
      </c>
    </row>
    <row r="53" spans="1:7" ht="29.25" customHeight="1">
      <c r="A53" s="69"/>
      <c r="B53" s="138"/>
      <c r="C53" s="3" t="s">
        <v>73</v>
      </c>
      <c r="D53" s="132"/>
      <c r="E53" s="118"/>
      <c r="F53" s="118"/>
      <c r="G53" s="118"/>
    </row>
    <row r="54" spans="1:7" ht="29.25" customHeight="1">
      <c r="A54" s="69"/>
      <c r="B54" s="138"/>
      <c r="C54" s="3" t="s">
        <v>74</v>
      </c>
      <c r="D54" s="132"/>
      <c r="E54" s="118"/>
      <c r="F54" s="118"/>
      <c r="G54" s="118"/>
    </row>
    <row r="55" spans="1:7" ht="27" customHeight="1" thickBot="1">
      <c r="A55" s="69"/>
      <c r="B55" s="131"/>
      <c r="C55" s="14" t="s">
        <v>71</v>
      </c>
      <c r="D55" s="132"/>
      <c r="E55" s="119"/>
      <c r="F55" s="119"/>
      <c r="G55" s="119"/>
    </row>
    <row r="56" spans="1:7" ht="27" customHeight="1" thickBot="1">
      <c r="A56" s="69"/>
      <c r="B56" s="37"/>
      <c r="C56" s="38" t="s">
        <v>58</v>
      </c>
      <c r="D56" s="54">
        <v>6060</v>
      </c>
      <c r="E56" s="52">
        <v>50000</v>
      </c>
      <c r="F56" s="52">
        <v>50000</v>
      </c>
      <c r="G56" s="52">
        <v>50000</v>
      </c>
    </row>
    <row r="57" spans="1:7" ht="32.25" customHeight="1" thickBot="1">
      <c r="A57" s="69"/>
      <c r="B57" s="23">
        <v>10</v>
      </c>
      <c r="C57" s="14" t="s">
        <v>56</v>
      </c>
      <c r="D57" s="56"/>
      <c r="E57" s="55">
        <v>50000</v>
      </c>
      <c r="F57" s="55">
        <v>50000</v>
      </c>
      <c r="G57" s="55">
        <v>50000</v>
      </c>
    </row>
    <row r="58" spans="1:7" s="4" customFormat="1" ht="43.5" customHeight="1" thickBot="1">
      <c r="A58" s="69"/>
      <c r="B58" s="129">
        <v>11</v>
      </c>
      <c r="C58" s="82" t="s">
        <v>27</v>
      </c>
      <c r="D58" s="31" t="s">
        <v>28</v>
      </c>
      <c r="E58" s="57">
        <v>15000</v>
      </c>
      <c r="F58" s="57">
        <f>SUM(F61)</f>
        <v>10000</v>
      </c>
      <c r="G58" s="57">
        <f>SUM(G59:G61)</f>
        <v>110000</v>
      </c>
    </row>
    <row r="59" spans="1:7" s="4" customFormat="1" ht="24.75" customHeight="1">
      <c r="A59" s="69"/>
      <c r="B59" s="138"/>
      <c r="C59" s="83" t="s">
        <v>64</v>
      </c>
      <c r="D59" s="10"/>
      <c r="E59" s="44"/>
      <c r="F59" s="44"/>
      <c r="G59" s="44">
        <v>10000</v>
      </c>
    </row>
    <row r="60" spans="1:7" s="4" customFormat="1" ht="30.75" customHeight="1">
      <c r="A60" s="69"/>
      <c r="B60" s="138"/>
      <c r="C60" s="83" t="s">
        <v>65</v>
      </c>
      <c r="D60" s="10"/>
      <c r="E60" s="44"/>
      <c r="F60" s="44"/>
      <c r="G60" s="44">
        <v>100000</v>
      </c>
    </row>
    <row r="61" spans="1:7" s="4" customFormat="1" ht="22.5" customHeight="1" thickBot="1">
      <c r="A61" s="69"/>
      <c r="B61" s="131"/>
      <c r="C61" s="78" t="s">
        <v>50</v>
      </c>
      <c r="D61" s="6"/>
      <c r="E61" s="81">
        <v>15000</v>
      </c>
      <c r="F61" s="81">
        <v>10000</v>
      </c>
      <c r="G61" s="81">
        <v>0</v>
      </c>
    </row>
    <row r="62" spans="1:7" s="4" customFormat="1" ht="54.75" customHeight="1" thickBot="1">
      <c r="A62" s="69"/>
      <c r="B62" s="129">
        <v>12</v>
      </c>
      <c r="C62" s="58" t="s">
        <v>29</v>
      </c>
      <c r="D62" s="79" t="s">
        <v>30</v>
      </c>
      <c r="E62" s="80">
        <f>SUM(E63)</f>
        <v>240702.91</v>
      </c>
      <c r="F62" s="80">
        <f>SUM(F63)</f>
        <v>140703.39</v>
      </c>
      <c r="G62" s="89">
        <f>SUM(G63)</f>
        <v>200000</v>
      </c>
    </row>
    <row r="63" spans="1:7" ht="31.5" customHeight="1">
      <c r="A63" s="69"/>
      <c r="B63" s="130"/>
      <c r="C63" s="24" t="s">
        <v>37</v>
      </c>
      <c r="D63" s="132"/>
      <c r="E63" s="122">
        <v>240702.91</v>
      </c>
      <c r="F63" s="122">
        <v>140703.39</v>
      </c>
      <c r="G63" s="115">
        <v>200000</v>
      </c>
    </row>
    <row r="64" spans="1:7" ht="31.5" customHeight="1">
      <c r="A64" s="69"/>
      <c r="B64" s="130"/>
      <c r="C64" s="24" t="s">
        <v>51</v>
      </c>
      <c r="D64" s="132"/>
      <c r="E64" s="122"/>
      <c r="F64" s="122"/>
      <c r="G64" s="115"/>
    </row>
    <row r="65" spans="1:7" ht="31.5" customHeight="1">
      <c r="A65" s="69"/>
      <c r="B65" s="130"/>
      <c r="C65" s="24" t="s">
        <v>66</v>
      </c>
      <c r="D65" s="132"/>
      <c r="E65" s="122"/>
      <c r="F65" s="122"/>
      <c r="G65" s="115"/>
    </row>
    <row r="66" spans="1:7" ht="41.25" customHeight="1">
      <c r="A66" s="69"/>
      <c r="B66" s="130"/>
      <c r="C66" s="21" t="s">
        <v>36</v>
      </c>
      <c r="D66" s="132"/>
      <c r="E66" s="123"/>
      <c r="F66" s="123"/>
      <c r="G66" s="116"/>
    </row>
    <row r="67" spans="1:7" ht="42.75" customHeight="1" thickBot="1">
      <c r="A67" s="70"/>
      <c r="B67" s="130"/>
      <c r="C67" s="22" t="s">
        <v>44</v>
      </c>
      <c r="D67" s="132"/>
      <c r="E67" s="124"/>
      <c r="F67" s="124"/>
      <c r="G67" s="117"/>
    </row>
    <row r="68" spans="1:7" ht="21" customHeight="1" thickBot="1">
      <c r="A68" s="37"/>
      <c r="B68" s="129">
        <v>13</v>
      </c>
      <c r="C68" s="58" t="s">
        <v>67</v>
      </c>
      <c r="D68" s="13" t="s">
        <v>68</v>
      </c>
      <c r="E68" s="96"/>
      <c r="F68" s="96"/>
      <c r="G68" s="99">
        <f>SUM(G69)</f>
        <v>30000</v>
      </c>
    </row>
    <row r="69" spans="1:7" ht="22.5" customHeight="1" thickBot="1">
      <c r="A69" s="37"/>
      <c r="B69" s="141"/>
      <c r="C69" s="98" t="s">
        <v>69</v>
      </c>
      <c r="D69" s="97"/>
      <c r="E69" s="92"/>
      <c r="F69" s="92"/>
      <c r="G69" s="91">
        <v>30000</v>
      </c>
    </row>
    <row r="70" spans="1:7" s="4" customFormat="1" ht="25.5" customHeight="1">
      <c r="A70" s="129" t="s">
        <v>31</v>
      </c>
      <c r="B70" s="139"/>
      <c r="C70" s="94" t="s">
        <v>32</v>
      </c>
      <c r="D70" s="95"/>
      <c r="E70" s="44">
        <f>E26-E27</f>
        <v>49417.679999999935</v>
      </c>
      <c r="F70" s="44">
        <f>F26-F27</f>
        <v>688144.1999999997</v>
      </c>
      <c r="G70" s="87">
        <f>G26-G27</f>
        <v>49417.19999999995</v>
      </c>
    </row>
    <row r="71" spans="1:7" ht="16.5" customHeight="1" thickBot="1">
      <c r="A71" s="131"/>
      <c r="B71" s="140"/>
      <c r="C71" s="7" t="s">
        <v>33</v>
      </c>
      <c r="D71" s="3"/>
      <c r="E71" s="49" t="s">
        <v>45</v>
      </c>
      <c r="F71" s="49">
        <f>F70-F16</f>
        <v>638726.9999999998</v>
      </c>
      <c r="G71" s="49" t="s">
        <v>45</v>
      </c>
    </row>
    <row r="72" spans="1:7" s="4" customFormat="1" ht="19.5" customHeight="1" thickBot="1">
      <c r="A72" s="31" t="s">
        <v>34</v>
      </c>
      <c r="B72" s="34"/>
      <c r="C72" s="6" t="s">
        <v>35</v>
      </c>
      <c r="D72" s="5"/>
      <c r="E72" s="17">
        <f>E70+E27</f>
        <v>1857847.5899999999</v>
      </c>
      <c r="F72" s="17">
        <f>F70+F27</f>
        <v>1857847.5899999999</v>
      </c>
      <c r="G72" s="90">
        <f>G70+G27</f>
        <v>2009144.2</v>
      </c>
    </row>
  </sheetData>
  <mergeCells count="46">
    <mergeCell ref="A1:E6"/>
    <mergeCell ref="E7:G10"/>
    <mergeCell ref="F1:G2"/>
    <mergeCell ref="A9:D10"/>
    <mergeCell ref="C7:D7"/>
    <mergeCell ref="C8:D8"/>
    <mergeCell ref="A7:B7"/>
    <mergeCell ref="A8:B8"/>
    <mergeCell ref="F63:F67"/>
    <mergeCell ref="F52:F55"/>
    <mergeCell ref="F19:F23"/>
    <mergeCell ref="F32:F38"/>
    <mergeCell ref="F44:F47"/>
    <mergeCell ref="F11:F12"/>
    <mergeCell ref="E11:E12"/>
    <mergeCell ref="E19:E23"/>
    <mergeCell ref="E44:E47"/>
    <mergeCell ref="E32:E38"/>
    <mergeCell ref="A70:A71"/>
    <mergeCell ref="B31:B38"/>
    <mergeCell ref="B43:B47"/>
    <mergeCell ref="B48:B50"/>
    <mergeCell ref="B58:B61"/>
    <mergeCell ref="B70:B71"/>
    <mergeCell ref="B51:B55"/>
    <mergeCell ref="B62:B67"/>
    <mergeCell ref="B68:B69"/>
    <mergeCell ref="A11:A12"/>
    <mergeCell ref="D11:D12"/>
    <mergeCell ref="B11:B12"/>
    <mergeCell ref="C11:C12"/>
    <mergeCell ref="A14:A17"/>
    <mergeCell ref="A18:A25"/>
    <mergeCell ref="D52:D55"/>
    <mergeCell ref="E63:E67"/>
    <mergeCell ref="D63:D67"/>
    <mergeCell ref="D19:D23"/>
    <mergeCell ref="D32:D38"/>
    <mergeCell ref="E52:E55"/>
    <mergeCell ref="D44:D47"/>
    <mergeCell ref="G63:G67"/>
    <mergeCell ref="G52:G55"/>
    <mergeCell ref="G11:G12"/>
    <mergeCell ref="G19:G23"/>
    <mergeCell ref="G32:G38"/>
    <mergeCell ref="G44:G47"/>
  </mergeCells>
  <printOptions gridLines="1" horizontalCentered="1"/>
  <pageMargins left="0.27" right="0.32" top="0.44" bottom="0.77" header="0.18" footer="0.5118110236220472"/>
  <pageSetup horizontalDpi="600" verticalDpi="600" orientation="portrait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Długosz</cp:lastModifiedBy>
  <cp:lastPrinted>2009-11-13T12:16:11Z</cp:lastPrinted>
  <dcterms:created xsi:type="dcterms:W3CDTF">2004-10-11T13:06:28Z</dcterms:created>
  <dcterms:modified xsi:type="dcterms:W3CDTF">2009-12-30T11:31:27Z</dcterms:modified>
  <cp:category/>
  <cp:version/>
  <cp:contentType/>
  <cp:contentStatus/>
</cp:coreProperties>
</file>